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0" windowWidth="17445" windowHeight="12345" activeTab="0"/>
  </bookViews>
  <sheets>
    <sheet name="DB12 Russia simulator" sheetId="1" r:id="rId1"/>
  </sheets>
  <definedNames>
    <definedName name="_xlnm._FilterDatabase" localSheetId="0" hidden="1">'DB12 Russia simulator'!$A$2:$Z$2</definedName>
    <definedName name="_xlnm.Print_Area" localSheetId="0">'DB12 Russia simulator'!$D$1:$K$15,'DB12 Russia simulator'!$Q$1:$U$14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<sst xmlns="http://schemas.openxmlformats.org/spreadsheetml/2006/main" count="92" uniqueCount="82">
  <si>
    <t>Иркутск</t>
  </si>
  <si>
    <t>Калининград</t>
  </si>
  <si>
    <t>Калуга</t>
  </si>
  <si>
    <t>Казань</t>
  </si>
  <si>
    <t>Кемерово</t>
  </si>
  <si>
    <t>Хабаровск</t>
  </si>
  <si>
    <t>Киров</t>
  </si>
  <si>
    <t>Москва</t>
  </si>
  <si>
    <t>Мурманск</t>
  </si>
  <si>
    <t>Новосибирск</t>
  </si>
  <si>
    <t>Омск</t>
  </si>
  <si>
    <t>Пермь</t>
  </si>
  <si>
    <t>Петрозаводск</t>
  </si>
  <si>
    <t>Ростов-на-Дону</t>
  </si>
  <si>
    <t>Санкт-Петербург</t>
  </si>
  <si>
    <t>Самара</t>
  </si>
  <si>
    <t>Саранск</t>
  </si>
  <si>
    <t>Ставрополь</t>
  </si>
  <si>
    <t>Сургут</t>
  </si>
  <si>
    <t>Томск</t>
  </si>
  <si>
    <t>Тверь</t>
  </si>
  <si>
    <t>Ульяновск</t>
  </si>
  <si>
    <t>Владикавказ</t>
  </si>
  <si>
    <t>Владивосток</t>
  </si>
  <si>
    <t>Волгоград</t>
  </si>
  <si>
    <t>Воронеж</t>
  </si>
  <si>
    <t>Выборг</t>
  </si>
  <si>
    <t>Якутск</t>
  </si>
  <si>
    <t>Ярославль</t>
  </si>
  <si>
    <t>Екатеринбург</t>
  </si>
  <si>
    <t>Мурманская область</t>
  </si>
  <si>
    <t>Новосибирская область</t>
  </si>
  <si>
    <t>Омская область</t>
  </si>
  <si>
    <t>Пермский край</t>
  </si>
  <si>
    <t>Республика Карелия</t>
  </si>
  <si>
    <t>Ростовская область</t>
  </si>
  <si>
    <t>Самарская область</t>
  </si>
  <si>
    <t>Республика Мордовия</t>
  </si>
  <si>
    <t>Ставропольский край</t>
  </si>
  <si>
    <t xml:space="preserve">Ханты-Мансийский автономный округ – Югра </t>
  </si>
  <si>
    <t>Томская область</t>
  </si>
  <si>
    <t>Тверская область</t>
  </si>
  <si>
    <t>Ульяновская область</t>
  </si>
  <si>
    <t>Республика Северная Осетия – Алания</t>
  </si>
  <si>
    <t>Приморский край</t>
  </si>
  <si>
    <t>Волгоградская область</t>
  </si>
  <si>
    <t>Воронежская область</t>
  </si>
  <si>
    <t>Ленинградская область</t>
  </si>
  <si>
    <t>Республика Саха (Якутия)</t>
  </si>
  <si>
    <t>Ярославская область</t>
  </si>
  <si>
    <t>Свердловская область</t>
  </si>
  <si>
    <t>Иркутская область</t>
  </si>
  <si>
    <t>Калининградская область</t>
  </si>
  <si>
    <t>Калужская область</t>
  </si>
  <si>
    <t>Республика Татарстан</t>
  </si>
  <si>
    <t>Кемеровская область</t>
  </si>
  <si>
    <t>Хабаровский край</t>
  </si>
  <si>
    <t>Кировская область</t>
  </si>
  <si>
    <t>Город</t>
  </si>
  <si>
    <t>Регион</t>
  </si>
  <si>
    <t>Регистрации предприятий</t>
  </si>
  <si>
    <t>Процедуры (количество)</t>
  </si>
  <si>
    <t>Срок (дней)</t>
  </si>
  <si>
    <t>Стоимость (в % от дохода на душу населения)</t>
  </si>
  <si>
    <t>Минимальный оплаченный уставный капитал (в % от дохода на душу населения)</t>
  </si>
  <si>
    <t>Легкость регистрации предприятий (рейтинг в процентах)</t>
  </si>
  <si>
    <t>Легкость регистрации предприятий (рейтинг)</t>
  </si>
  <si>
    <t>Получение разрешений на строительство</t>
  </si>
  <si>
    <t>Легкость получения разрешений на строительство (рейтинг в процентах)</t>
  </si>
  <si>
    <t>Легкость получения разрешений на строительство (рейтинг)</t>
  </si>
  <si>
    <t>Подключение к системе энергоснабжения</t>
  </si>
  <si>
    <t>Легкость подключения к системе энергоснабжения (рейтинг в процентах)</t>
  </si>
  <si>
    <t>Легкость подключения к системе энергоснабжения (рейтинг)</t>
  </si>
  <si>
    <t>Регистрация собственности</t>
  </si>
  <si>
    <t>Стоимость (% от стоимости собственности))</t>
  </si>
  <si>
    <t>Легкость регистрации собственности (рейтинг в процентах)</t>
  </si>
  <si>
    <t>Легкость регистрации собственности (рейтинг)</t>
  </si>
  <si>
    <t>Агрегированный рейтинг</t>
  </si>
  <si>
    <t>«Ведение бизнеса в России – 2012» (рейтинг в процентилях)</t>
  </si>
  <si>
    <t>«Ведение бизнеса в России – 2012» (рейтинг)</t>
  </si>
  <si>
    <t>Ведение бизнеса в России – 2012</t>
  </si>
  <si>
    <t>Рейтинг, полученный в результате моделирования текущих данных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</si>
</sst>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_(* #,##0.000_);_(* \(#,##0.0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Verdan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" fontId="3" fillId="29" borderId="3">
      <alignment horizontal="right" vertical="center"/>
      <protection/>
    </xf>
    <xf numFmtId="0" fontId="3" fillId="30" borderId="3">
      <alignment horizontal="center" vertical="center"/>
      <protection/>
    </xf>
    <xf numFmtId="1" fontId="3" fillId="29" borderId="3">
      <alignment horizontal="right" vertical="center"/>
      <protection/>
    </xf>
    <xf numFmtId="0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0" fontId="35" fillId="0" borderId="7" applyNumberFormat="0" applyFill="0" applyAlignment="0" applyProtection="0"/>
    <xf numFmtId="0" fontId="36" fillId="33" borderId="0" applyNumberFormat="0" applyBorder="0" applyAlignment="0" applyProtection="0"/>
    <xf numFmtId="0" fontId="0" fillId="0" borderId="0">
      <alignment/>
      <protection/>
    </xf>
    <xf numFmtId="0" fontId="0" fillId="34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9" fontId="2" fillId="0" borderId="0" xfId="62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6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46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65" fontId="2" fillId="0" borderId="12" xfId="0" applyNumberFormat="1" applyFont="1" applyFill="1" applyBorder="1" applyAlignment="1" applyProtection="1">
      <alignment horizontal="center" vertical="center"/>
      <protection/>
    </xf>
    <xf numFmtId="165" fontId="2" fillId="0" borderId="12" xfId="62" applyNumberFormat="1" applyFont="1" applyFill="1" applyBorder="1" applyAlignment="1">
      <alignment horizontal="center" vertical="center"/>
    </xf>
    <xf numFmtId="166" fontId="2" fillId="0" borderId="12" xfId="46" applyNumberFormat="1" applyFont="1" applyFill="1" applyBorder="1" applyAlignment="1" applyProtection="1">
      <alignment horizontal="center" vertical="center"/>
      <protection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65" fontId="2" fillId="0" borderId="15" xfId="0" applyNumberFormat="1" applyFont="1" applyFill="1" applyBorder="1" applyAlignment="1" applyProtection="1">
      <alignment horizontal="center" vertical="center"/>
      <protection/>
    </xf>
    <xf numFmtId="165" fontId="2" fillId="0" borderId="15" xfId="62" applyNumberFormat="1" applyFont="1" applyFill="1" applyBorder="1" applyAlignment="1">
      <alignment horizontal="center" vertical="center"/>
    </xf>
    <xf numFmtId="166" fontId="2" fillId="0" borderId="15" xfId="46" applyNumberFormat="1" applyFont="1" applyFill="1" applyBorder="1" applyAlignment="1" applyProtection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4" fillId="35" borderId="3" xfId="0" applyFont="1" applyFill="1" applyBorder="1" applyAlignment="1">
      <alignment horizontal="center" vertical="center" wrapText="1"/>
    </xf>
    <xf numFmtId="167" fontId="2" fillId="35" borderId="16" xfId="0" applyNumberFormat="1" applyFont="1" applyFill="1" applyBorder="1" applyAlignment="1">
      <alignment horizontal="center" vertical="center"/>
    </xf>
    <xf numFmtId="167" fontId="2" fillId="35" borderId="17" xfId="0" applyNumberFormat="1" applyFont="1" applyFill="1" applyBorder="1" applyAlignment="1">
      <alignment horizontal="center" vertical="center"/>
    </xf>
    <xf numFmtId="167" fontId="2" fillId="35" borderId="18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1" fontId="2" fillId="35" borderId="12" xfId="0" applyNumberFormat="1" applyFont="1" applyFill="1" applyBorder="1" applyAlignment="1">
      <alignment horizontal="center" vertical="center"/>
    </xf>
    <xf numFmtId="1" fontId="2" fillId="35" borderId="0" xfId="0" applyNumberFormat="1" applyFont="1" applyFill="1" applyBorder="1" applyAlignment="1">
      <alignment horizontal="center" vertical="center"/>
    </xf>
    <xf numFmtId="1" fontId="2" fillId="35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>
      <alignment horizontal="center" vertical="center"/>
    </xf>
    <xf numFmtId="168" fontId="5" fillId="35" borderId="25" xfId="0" applyNumberFormat="1" applyFont="1" applyFill="1" applyBorder="1" applyAlignment="1">
      <alignment horizontal="center" vertical="center" wrapText="1"/>
    </xf>
    <xf numFmtId="168" fontId="2" fillId="35" borderId="26" xfId="0" applyNumberFormat="1" applyFont="1" applyFill="1" applyBorder="1" applyAlignment="1">
      <alignment horizontal="center" vertical="center"/>
    </xf>
    <xf numFmtId="169" fontId="2" fillId="35" borderId="26" xfId="0" applyNumberFormat="1" applyFont="1" applyFill="1" applyBorder="1" applyAlignment="1">
      <alignment horizontal="center" vertical="center"/>
    </xf>
    <xf numFmtId="168" fontId="2" fillId="35" borderId="2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7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" xfId="42"/>
    <cellStyle name="clsColumnHeader" xfId="43"/>
    <cellStyle name="clsData" xfId="44"/>
    <cellStyle name="clsDefault_f15653cb-6dc5-4af0-b1bd-0329b339bef0(1)" xfId="45"/>
    <cellStyle name="Comma" xfId="46"/>
    <cellStyle name="Comma [0]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1" sqref="C21"/>
    </sheetView>
  </sheetViews>
  <sheetFormatPr defaultColWidth="9.140625" defaultRowHeight="12.75"/>
  <cols>
    <col min="1" max="1" width="17.00390625" style="2" customWidth="1"/>
    <col min="2" max="2" width="15.57421875" style="2" customWidth="1"/>
    <col min="3" max="3" width="12.57421875" style="2" customWidth="1"/>
    <col min="4" max="5" width="11.00390625" style="1" customWidth="1"/>
    <col min="6" max="6" width="11.8515625" style="2" customWidth="1"/>
    <col min="7" max="8" width="11.00390625" style="3" customWidth="1"/>
    <col min="9" max="11" width="11.00390625" style="2" customWidth="1"/>
    <col min="12" max="12" width="11.421875" style="2" customWidth="1"/>
    <col min="13" max="13" width="11.00390625" style="4" customWidth="1"/>
    <col min="14" max="16" width="11.00390625" style="2" customWidth="1"/>
    <col min="17" max="17" width="11.57421875" style="2" customWidth="1"/>
    <col min="18" max="18" width="11.00390625" style="3" customWidth="1"/>
    <col min="19" max="19" width="11.00390625" style="5" customWidth="1"/>
    <col min="20" max="20" width="11.00390625" style="2" customWidth="1"/>
    <col min="21" max="21" width="11.00390625" style="4" customWidth="1"/>
    <col min="22" max="22" width="11.8515625" style="2" customWidth="1"/>
    <col min="23" max="26" width="11.00390625" style="2" customWidth="1"/>
    <col min="27" max="27" width="10.7109375" style="2" customWidth="1"/>
    <col min="28" max="16384" width="9.140625" style="2" customWidth="1"/>
  </cols>
  <sheetData>
    <row r="1" spans="1:26" s="12" customFormat="1" ht="22.5" customHeight="1">
      <c r="A1" s="65" t="s">
        <v>80</v>
      </c>
      <c r="B1" s="65"/>
      <c r="C1" s="65" t="s">
        <v>77</v>
      </c>
      <c r="D1" s="66"/>
      <c r="E1" s="66"/>
      <c r="F1" s="65" t="s">
        <v>60</v>
      </c>
      <c r="G1" s="66"/>
      <c r="H1" s="66"/>
      <c r="I1" s="66"/>
      <c r="J1" s="66"/>
      <c r="K1" s="66"/>
      <c r="L1" s="65" t="s">
        <v>67</v>
      </c>
      <c r="M1" s="66"/>
      <c r="N1" s="66"/>
      <c r="O1" s="66"/>
      <c r="P1" s="66"/>
      <c r="Q1" s="65" t="s">
        <v>70</v>
      </c>
      <c r="R1" s="66"/>
      <c r="S1" s="66"/>
      <c r="T1" s="66"/>
      <c r="U1" s="66"/>
      <c r="V1" s="65" t="s">
        <v>73</v>
      </c>
      <c r="W1" s="66"/>
      <c r="X1" s="66"/>
      <c r="Y1" s="66"/>
      <c r="Z1" s="66"/>
    </row>
    <row r="2" spans="1:26" s="12" customFormat="1" ht="100.5" customHeight="1">
      <c r="A2" s="35" t="s">
        <v>59</v>
      </c>
      <c r="B2" s="35" t="s">
        <v>58</v>
      </c>
      <c r="C2" s="35" t="s">
        <v>79</v>
      </c>
      <c r="D2" s="35" t="s">
        <v>81</v>
      </c>
      <c r="E2" s="35" t="s">
        <v>78</v>
      </c>
      <c r="F2" s="35" t="s">
        <v>61</v>
      </c>
      <c r="G2" s="35" t="s">
        <v>62</v>
      </c>
      <c r="H2" s="35" t="s">
        <v>63</v>
      </c>
      <c r="I2" s="35" t="s">
        <v>64</v>
      </c>
      <c r="J2" s="35" t="s">
        <v>65</v>
      </c>
      <c r="K2" s="35" t="s">
        <v>66</v>
      </c>
      <c r="L2" s="35" t="s">
        <v>61</v>
      </c>
      <c r="M2" s="35" t="s">
        <v>62</v>
      </c>
      <c r="N2" s="35" t="s">
        <v>63</v>
      </c>
      <c r="O2" s="35" t="s">
        <v>68</v>
      </c>
      <c r="P2" s="35" t="s">
        <v>69</v>
      </c>
      <c r="Q2" s="35" t="s">
        <v>61</v>
      </c>
      <c r="R2" s="35" t="s">
        <v>62</v>
      </c>
      <c r="S2" s="35" t="s">
        <v>63</v>
      </c>
      <c r="T2" s="35" t="s">
        <v>71</v>
      </c>
      <c r="U2" s="35" t="s">
        <v>72</v>
      </c>
      <c r="V2" s="35" t="s">
        <v>61</v>
      </c>
      <c r="W2" s="35" t="s">
        <v>62</v>
      </c>
      <c r="X2" s="35" t="s">
        <v>74</v>
      </c>
      <c r="Y2" s="35" t="s">
        <v>75</v>
      </c>
      <c r="Z2" s="35" t="s">
        <v>76</v>
      </c>
    </row>
    <row r="3" spans="1:26" ht="14.25" customHeight="1">
      <c r="A3" s="16" t="s">
        <v>51</v>
      </c>
      <c r="B3" s="17" t="s">
        <v>0</v>
      </c>
      <c r="C3" s="58">
        <v>10</v>
      </c>
      <c r="D3" s="62">
        <f aca="true" t="shared" si="0" ref="D3:D32">RANK(E3,E$3:E$32,-1)</f>
        <v>10</v>
      </c>
      <c r="E3" s="54">
        <f aca="true" t="shared" si="1" ref="E3:E32">AVERAGE(J3,O3,T3,Y3)</f>
        <v>0.34289583333333334</v>
      </c>
      <c r="F3" s="48">
        <v>10</v>
      </c>
      <c r="G3" s="18">
        <v>19</v>
      </c>
      <c r="H3" s="19">
        <v>2.086927065897795</v>
      </c>
      <c r="I3" s="20">
        <v>1.6304117702326524</v>
      </c>
      <c r="J3" s="36">
        <f aca="true" t="shared" si="2" ref="J3:J32">AVERAGE(PERCENTRANK(F$3:F$32,F3),PERCENTRANK(G$3:G$32,G3),PERCENTRANK(H$3:H$32,H3),PERCENTRANK(I$3:I$32,I3))</f>
        <v>0.25825</v>
      </c>
      <c r="K3" s="49">
        <f aca="true" t="shared" si="3" ref="K3:K32">RANK(J3,J$3:J$32,-1)</f>
        <v>8</v>
      </c>
      <c r="L3" s="18">
        <v>17</v>
      </c>
      <c r="M3" s="18">
        <v>215</v>
      </c>
      <c r="N3" s="19">
        <v>140.96561213049702</v>
      </c>
      <c r="O3" s="36">
        <f aca="true" t="shared" si="4" ref="O3:O32">IF(OR(L3="No practice",M3="No practice",N3="No practice"),1,AVERAGE(PERCENTRANK(L$3:L$32,L3),PERCENTRANK(M$3:M$32,M3),PERCENTRANK(N$3:N$32,N3)))</f>
        <v>0.3213333333333333</v>
      </c>
      <c r="P3" s="42">
        <f aca="true" t="shared" si="5" ref="P3:P32">IF(OR(L3="No practice",M3="No practice",N3="No practice"),32,RANK(O3,O$3:O$32,-1))</f>
        <v>6</v>
      </c>
      <c r="Q3" s="45">
        <v>9</v>
      </c>
      <c r="R3" s="21">
        <v>228</v>
      </c>
      <c r="S3" s="22">
        <v>573.5927604950947</v>
      </c>
      <c r="T3" s="36">
        <f aca="true" t="shared" si="6" ref="T3:T32">IF(OR(Q3="No practice",R3="No practice",S3="No practice"),1,AVERAGE(PERCENTRANK(Q$3:Q$32,Q3),PERCENTRANK(R$3:R$32,R3),PERCENTRANK(S$3:S$32,S3)))</f>
        <v>0.37866666666666665</v>
      </c>
      <c r="U3" s="39">
        <f aca="true" t="shared" si="7" ref="U3:U32">IF(OR(Q3="No practice",R3="No practice",S3="No practice"),32,RANK(T3,T$3:T$32,-1))</f>
        <v>10</v>
      </c>
      <c r="V3" s="18">
        <v>3</v>
      </c>
      <c r="W3" s="23">
        <v>34</v>
      </c>
      <c r="X3" s="19">
        <v>0.30130054501174935</v>
      </c>
      <c r="Y3" s="36">
        <f aca="true" t="shared" si="8" ref="Y3:Y32">AVERAGE(PERCENTRANK(V$3:V$32,V3),PERCENTRANK(W$3:W$32,W3),PERCENTRANK(X$3:X$32,X3))</f>
        <v>0.41333333333333333</v>
      </c>
      <c r="Z3" s="39">
        <f aca="true" t="shared" si="9" ref="Z3:Z32">RANK(Y3,Y$3:Y$32,-1)</f>
        <v>18</v>
      </c>
    </row>
    <row r="4" spans="1:26" ht="14.25" customHeight="1">
      <c r="A4" s="24" t="s">
        <v>52</v>
      </c>
      <c r="B4" s="13" t="s">
        <v>1</v>
      </c>
      <c r="C4" s="59">
        <v>19</v>
      </c>
      <c r="D4" s="63">
        <f t="shared" si="0"/>
        <v>19</v>
      </c>
      <c r="E4" s="55">
        <f t="shared" si="1"/>
        <v>0.43141666666666667</v>
      </c>
      <c r="F4" s="50">
        <v>8</v>
      </c>
      <c r="G4" s="7">
        <v>16</v>
      </c>
      <c r="H4" s="6">
        <v>2.396705302241999</v>
      </c>
      <c r="I4" s="8">
        <v>1.6304117702326524</v>
      </c>
      <c r="J4" s="37">
        <f t="shared" si="2"/>
        <v>0.267</v>
      </c>
      <c r="K4" s="51">
        <f t="shared" si="3"/>
        <v>11</v>
      </c>
      <c r="L4" s="7">
        <v>17</v>
      </c>
      <c r="M4" s="7">
        <v>239</v>
      </c>
      <c r="N4" s="6">
        <v>86.33010605120738</v>
      </c>
      <c r="O4" s="37">
        <f t="shared" si="4"/>
        <v>0.2753333333333333</v>
      </c>
      <c r="P4" s="43">
        <f t="shared" si="5"/>
        <v>3</v>
      </c>
      <c r="Q4" s="46">
        <v>9</v>
      </c>
      <c r="R4" s="10">
        <v>308</v>
      </c>
      <c r="S4" s="11">
        <v>641.6332060818389</v>
      </c>
      <c r="T4" s="37">
        <f t="shared" si="6"/>
        <v>0.5513333333333333</v>
      </c>
      <c r="U4" s="40">
        <f t="shared" si="7"/>
        <v>22</v>
      </c>
      <c r="V4" s="7">
        <v>5</v>
      </c>
      <c r="W4" s="15">
        <v>27</v>
      </c>
      <c r="X4" s="6">
        <v>0.5302106993388576</v>
      </c>
      <c r="Y4" s="37">
        <f t="shared" si="8"/>
        <v>0.632</v>
      </c>
      <c r="Z4" s="40">
        <f t="shared" si="9"/>
        <v>22</v>
      </c>
    </row>
    <row r="5" spans="1:26" ht="14.25" customHeight="1">
      <c r="A5" s="24" t="s">
        <v>53</v>
      </c>
      <c r="B5" s="13" t="s">
        <v>2</v>
      </c>
      <c r="C5" s="59">
        <v>6</v>
      </c>
      <c r="D5" s="63">
        <f t="shared" si="0"/>
        <v>6</v>
      </c>
      <c r="E5" s="55">
        <f t="shared" si="1"/>
        <v>0.2955416666666667</v>
      </c>
      <c r="F5" s="50">
        <v>11</v>
      </c>
      <c r="G5" s="7">
        <v>22</v>
      </c>
      <c r="H5" s="6">
        <v>2.1358394190047743</v>
      </c>
      <c r="I5" s="8">
        <v>1.6304117702326524</v>
      </c>
      <c r="J5" s="37">
        <f t="shared" si="2"/>
        <v>0.34450000000000003</v>
      </c>
      <c r="K5" s="51">
        <f t="shared" si="3"/>
        <v>17</v>
      </c>
      <c r="L5" s="7">
        <v>24</v>
      </c>
      <c r="M5" s="7">
        <v>264</v>
      </c>
      <c r="N5" s="6">
        <v>48.02352431391815</v>
      </c>
      <c r="O5" s="37">
        <f t="shared" si="4"/>
        <v>0.39033333333333337</v>
      </c>
      <c r="P5" s="43">
        <f t="shared" si="5"/>
        <v>9</v>
      </c>
      <c r="Q5" s="46">
        <v>10</v>
      </c>
      <c r="R5" s="10">
        <v>144</v>
      </c>
      <c r="S5" s="11">
        <v>589.7736432273166</v>
      </c>
      <c r="T5" s="37">
        <f t="shared" si="6"/>
        <v>0.4246666666666667</v>
      </c>
      <c r="U5" s="40">
        <f t="shared" si="7"/>
        <v>15</v>
      </c>
      <c r="V5" s="7">
        <v>3</v>
      </c>
      <c r="W5" s="15">
        <v>19</v>
      </c>
      <c r="X5" s="6">
        <v>0.20347569273520735</v>
      </c>
      <c r="Y5" s="37">
        <f t="shared" si="8"/>
        <v>0.02266666666666667</v>
      </c>
      <c r="Z5" s="40">
        <f t="shared" si="9"/>
        <v>1</v>
      </c>
    </row>
    <row r="6" spans="1:26" ht="14.25" customHeight="1">
      <c r="A6" s="24" t="s">
        <v>54</v>
      </c>
      <c r="B6" s="13" t="s">
        <v>3</v>
      </c>
      <c r="C6" s="59">
        <v>5</v>
      </c>
      <c r="D6" s="63">
        <f t="shared" si="0"/>
        <v>5</v>
      </c>
      <c r="E6" s="55">
        <f t="shared" si="1"/>
        <v>0.2891458333333333</v>
      </c>
      <c r="F6" s="50">
        <v>9</v>
      </c>
      <c r="G6" s="7">
        <v>21</v>
      </c>
      <c r="H6" s="6">
        <v>1.7282364764466114</v>
      </c>
      <c r="I6" s="8">
        <v>1.6304117702326524</v>
      </c>
      <c r="J6" s="37">
        <f t="shared" si="2"/>
        <v>0.21525</v>
      </c>
      <c r="K6" s="51">
        <f t="shared" si="3"/>
        <v>4</v>
      </c>
      <c r="L6" s="7">
        <v>32</v>
      </c>
      <c r="M6" s="7">
        <v>223</v>
      </c>
      <c r="N6" s="6">
        <v>39.9898213621276</v>
      </c>
      <c r="O6" s="37">
        <f t="shared" si="4"/>
        <v>0.425</v>
      </c>
      <c r="P6" s="43">
        <f t="shared" si="5"/>
        <v>14</v>
      </c>
      <c r="Q6" s="46">
        <v>9</v>
      </c>
      <c r="R6" s="10">
        <v>186</v>
      </c>
      <c r="S6" s="11">
        <v>929.0752303544115</v>
      </c>
      <c r="T6" s="37">
        <f t="shared" si="6"/>
        <v>0.4363333333333333</v>
      </c>
      <c r="U6" s="40">
        <f t="shared" si="7"/>
        <v>17</v>
      </c>
      <c r="V6" s="7">
        <v>3</v>
      </c>
      <c r="W6" s="15">
        <v>33</v>
      </c>
      <c r="X6" s="6">
        <v>0.20347569273520735</v>
      </c>
      <c r="Y6" s="37">
        <f t="shared" si="8"/>
        <v>0.08</v>
      </c>
      <c r="Z6" s="40">
        <f t="shared" si="9"/>
        <v>4</v>
      </c>
    </row>
    <row r="7" spans="1:26" ht="14.25" customHeight="1">
      <c r="A7" s="24" t="s">
        <v>55</v>
      </c>
      <c r="B7" s="13" t="s">
        <v>4</v>
      </c>
      <c r="C7" s="59">
        <v>27</v>
      </c>
      <c r="D7" s="63">
        <f t="shared" si="0"/>
        <v>27</v>
      </c>
      <c r="E7" s="55">
        <f t="shared" si="1"/>
        <v>0.5342916666666667</v>
      </c>
      <c r="F7" s="50">
        <v>11</v>
      </c>
      <c r="G7" s="7">
        <v>22</v>
      </c>
      <c r="H7" s="6">
        <v>2.461921773051305</v>
      </c>
      <c r="I7" s="8">
        <v>1.6304117702326524</v>
      </c>
      <c r="J7" s="37">
        <f t="shared" si="2"/>
        <v>0.4825</v>
      </c>
      <c r="K7" s="51">
        <f t="shared" si="3"/>
        <v>28</v>
      </c>
      <c r="L7" s="7">
        <v>24</v>
      </c>
      <c r="M7" s="7">
        <v>322</v>
      </c>
      <c r="N7" s="6">
        <v>74.83731632291831</v>
      </c>
      <c r="O7" s="37">
        <f t="shared" si="4"/>
        <v>0.54</v>
      </c>
      <c r="P7" s="43">
        <f t="shared" si="5"/>
        <v>21</v>
      </c>
      <c r="Q7" s="46">
        <v>6</v>
      </c>
      <c r="R7" s="10">
        <v>259</v>
      </c>
      <c r="S7" s="11">
        <v>392.5083286306014</v>
      </c>
      <c r="T7" s="37">
        <f t="shared" si="6"/>
        <v>0.2986666666666667</v>
      </c>
      <c r="U7" s="40">
        <f t="shared" si="7"/>
        <v>7</v>
      </c>
      <c r="V7" s="7">
        <v>5</v>
      </c>
      <c r="W7" s="15">
        <v>45</v>
      </c>
      <c r="X7" s="6">
        <v>0.21325817796286153</v>
      </c>
      <c r="Y7" s="37">
        <f t="shared" si="8"/>
        <v>0.8160000000000002</v>
      </c>
      <c r="Z7" s="40">
        <f t="shared" si="9"/>
        <v>29</v>
      </c>
    </row>
    <row r="8" spans="1:26" ht="14.25" customHeight="1">
      <c r="A8" s="24" t="s">
        <v>56</v>
      </c>
      <c r="B8" s="13" t="s">
        <v>5</v>
      </c>
      <c r="C8" s="59">
        <v>23</v>
      </c>
      <c r="D8" s="63">
        <f t="shared" si="0"/>
        <v>23</v>
      </c>
      <c r="E8" s="55">
        <f t="shared" si="1"/>
        <v>0.4687291666666667</v>
      </c>
      <c r="F8" s="50">
        <v>8</v>
      </c>
      <c r="G8" s="7">
        <v>23</v>
      </c>
      <c r="H8" s="6">
        <v>2.9510453041211004</v>
      </c>
      <c r="I8" s="8">
        <v>1.6304117702326524</v>
      </c>
      <c r="J8" s="37">
        <f t="shared" si="2"/>
        <v>0.43925000000000003</v>
      </c>
      <c r="K8" s="51">
        <f t="shared" si="3"/>
        <v>24</v>
      </c>
      <c r="L8" s="7">
        <v>32</v>
      </c>
      <c r="M8" s="7">
        <v>269</v>
      </c>
      <c r="N8" s="6">
        <v>188.94870217214086</v>
      </c>
      <c r="O8" s="37">
        <f t="shared" si="4"/>
        <v>0.8043333333333335</v>
      </c>
      <c r="P8" s="43">
        <f t="shared" si="5"/>
        <v>29</v>
      </c>
      <c r="Q8" s="46">
        <v>9</v>
      </c>
      <c r="R8" s="10">
        <v>248</v>
      </c>
      <c r="S8" s="11">
        <v>391.0660642252043</v>
      </c>
      <c r="T8" s="37">
        <f t="shared" si="6"/>
        <v>0.33266666666666667</v>
      </c>
      <c r="U8" s="40">
        <f t="shared" si="7"/>
        <v>8</v>
      </c>
      <c r="V8" s="7">
        <v>3</v>
      </c>
      <c r="W8" s="15">
        <v>13</v>
      </c>
      <c r="X8" s="6">
        <v>0.30130054501174935</v>
      </c>
      <c r="Y8" s="37">
        <f t="shared" si="8"/>
        <v>0.2986666666666667</v>
      </c>
      <c r="Z8" s="40">
        <f t="shared" si="9"/>
        <v>17</v>
      </c>
    </row>
    <row r="9" spans="1:26" ht="14.25" customHeight="1">
      <c r="A9" s="24" t="s">
        <v>57</v>
      </c>
      <c r="B9" s="13" t="s">
        <v>6</v>
      </c>
      <c r="C9" s="59">
        <v>12</v>
      </c>
      <c r="D9" s="63">
        <f t="shared" si="0"/>
        <v>12</v>
      </c>
      <c r="E9" s="56">
        <f t="shared" si="1"/>
        <v>0.345125</v>
      </c>
      <c r="F9" s="50">
        <v>7</v>
      </c>
      <c r="G9" s="7">
        <v>29</v>
      </c>
      <c r="H9" s="6">
        <v>2.1358394190047743</v>
      </c>
      <c r="I9" s="8">
        <v>1.6304117702326524</v>
      </c>
      <c r="J9" s="37">
        <f t="shared" si="2"/>
        <v>0.3015</v>
      </c>
      <c r="K9" s="51">
        <f t="shared" si="3"/>
        <v>13</v>
      </c>
      <c r="L9" s="7">
        <v>29</v>
      </c>
      <c r="M9" s="7">
        <v>206</v>
      </c>
      <c r="N9" s="6">
        <v>47.33255477400484</v>
      </c>
      <c r="O9" s="37">
        <f t="shared" si="4"/>
        <v>0.31</v>
      </c>
      <c r="P9" s="43">
        <f t="shared" si="5"/>
        <v>5</v>
      </c>
      <c r="Q9" s="46">
        <v>9</v>
      </c>
      <c r="R9" s="10">
        <v>220</v>
      </c>
      <c r="S9" s="11">
        <v>390.63335229530105</v>
      </c>
      <c r="T9" s="37">
        <f t="shared" si="6"/>
        <v>0.24066666666666667</v>
      </c>
      <c r="U9" s="40">
        <f t="shared" si="7"/>
        <v>4</v>
      </c>
      <c r="V9" s="7">
        <v>4</v>
      </c>
      <c r="W9" s="15">
        <v>35</v>
      </c>
      <c r="X9" s="6">
        <v>0.2099973495536435</v>
      </c>
      <c r="Y9" s="37">
        <f t="shared" si="8"/>
        <v>0.5283333333333333</v>
      </c>
      <c r="Z9" s="40">
        <f t="shared" si="9"/>
        <v>20</v>
      </c>
    </row>
    <row r="10" spans="1:26" ht="14.25" customHeight="1">
      <c r="A10" s="13" t="s">
        <v>7</v>
      </c>
      <c r="B10" s="13" t="s">
        <v>7</v>
      </c>
      <c r="C10" s="59">
        <v>30</v>
      </c>
      <c r="D10" s="63">
        <f t="shared" si="0"/>
        <v>30</v>
      </c>
      <c r="E10" s="55">
        <f t="shared" si="1"/>
        <v>0.7554166666666667</v>
      </c>
      <c r="F10" s="50">
        <v>9</v>
      </c>
      <c r="G10" s="7">
        <v>30</v>
      </c>
      <c r="H10" s="6">
        <v>2.0635692325374397</v>
      </c>
      <c r="I10" s="8">
        <v>1.6304117702326524</v>
      </c>
      <c r="J10" s="37">
        <f t="shared" si="2"/>
        <v>0.448</v>
      </c>
      <c r="K10" s="51">
        <f t="shared" si="3"/>
        <v>25</v>
      </c>
      <c r="L10" s="7">
        <v>47</v>
      </c>
      <c r="M10" s="7">
        <v>392</v>
      </c>
      <c r="N10" s="6">
        <v>171.50653101123342</v>
      </c>
      <c r="O10" s="37">
        <f t="shared" si="4"/>
        <v>0.9306666666666666</v>
      </c>
      <c r="P10" s="43">
        <f t="shared" si="5"/>
        <v>30</v>
      </c>
      <c r="Q10" s="46">
        <v>10</v>
      </c>
      <c r="R10" s="10">
        <v>281</v>
      </c>
      <c r="S10" s="11">
        <v>1852.4218373595086</v>
      </c>
      <c r="T10" s="37">
        <f t="shared" si="6"/>
        <v>0.8616666666666667</v>
      </c>
      <c r="U10" s="40">
        <f t="shared" si="7"/>
        <v>30</v>
      </c>
      <c r="V10" s="7">
        <v>5</v>
      </c>
      <c r="W10" s="15">
        <v>43</v>
      </c>
      <c r="X10" s="6">
        <v>0.21195384659917432</v>
      </c>
      <c r="Y10" s="37">
        <f t="shared" si="8"/>
        <v>0.7813333333333333</v>
      </c>
      <c r="Z10" s="40">
        <f t="shared" si="9"/>
        <v>26</v>
      </c>
    </row>
    <row r="11" spans="1:26" ht="14.25" customHeight="1">
      <c r="A11" s="24" t="s">
        <v>30</v>
      </c>
      <c r="B11" s="13" t="s">
        <v>8</v>
      </c>
      <c r="C11" s="59">
        <v>26</v>
      </c>
      <c r="D11" s="63">
        <f t="shared" si="0"/>
        <v>26</v>
      </c>
      <c r="E11" s="55">
        <f t="shared" si="1"/>
        <v>0.5103958333333334</v>
      </c>
      <c r="F11" s="50">
        <v>7</v>
      </c>
      <c r="G11" s="7">
        <v>25</v>
      </c>
      <c r="H11" s="6">
        <v>2.2010558898140804</v>
      </c>
      <c r="I11" s="8">
        <v>1.6304117702326524</v>
      </c>
      <c r="J11" s="37">
        <f t="shared" si="2"/>
        <v>0.28425</v>
      </c>
      <c r="K11" s="51">
        <f t="shared" si="3"/>
        <v>12</v>
      </c>
      <c r="L11" s="7">
        <v>16</v>
      </c>
      <c r="M11" s="7">
        <v>357</v>
      </c>
      <c r="N11" s="6">
        <v>137.35878047960523</v>
      </c>
      <c r="O11" s="37">
        <f t="shared" si="4"/>
        <v>0.5053333333333333</v>
      </c>
      <c r="P11" s="43">
        <f t="shared" si="5"/>
        <v>19</v>
      </c>
      <c r="Q11" s="46">
        <v>10</v>
      </c>
      <c r="R11" s="10">
        <v>328</v>
      </c>
      <c r="S11" s="11">
        <v>375.56175773629747</v>
      </c>
      <c r="T11" s="37">
        <f t="shared" si="6"/>
        <v>0.6086666666666666</v>
      </c>
      <c r="U11" s="40">
        <f t="shared" si="7"/>
        <v>27</v>
      </c>
      <c r="V11" s="7">
        <v>5</v>
      </c>
      <c r="W11" s="15">
        <v>35</v>
      </c>
      <c r="X11" s="6">
        <v>0.21391034364470515</v>
      </c>
      <c r="Y11" s="37">
        <f t="shared" si="8"/>
        <v>0.6433333333333334</v>
      </c>
      <c r="Z11" s="40">
        <f t="shared" si="9"/>
        <v>23</v>
      </c>
    </row>
    <row r="12" spans="1:26" ht="14.25" customHeight="1">
      <c r="A12" s="24" t="s">
        <v>31</v>
      </c>
      <c r="B12" s="13" t="s">
        <v>9</v>
      </c>
      <c r="C12" s="59">
        <v>29</v>
      </c>
      <c r="D12" s="63">
        <f t="shared" si="0"/>
        <v>29</v>
      </c>
      <c r="E12" s="55">
        <f t="shared" si="1"/>
        <v>0.6044375000000001</v>
      </c>
      <c r="F12" s="50">
        <v>11</v>
      </c>
      <c r="G12" s="7">
        <v>22</v>
      </c>
      <c r="H12" s="6">
        <v>2.289098125406644</v>
      </c>
      <c r="I12" s="8">
        <v>1.6304117702326524</v>
      </c>
      <c r="J12" s="37">
        <f t="shared" si="2"/>
        <v>0.43074999999999997</v>
      </c>
      <c r="K12" s="51">
        <f t="shared" si="3"/>
        <v>23</v>
      </c>
      <c r="L12" s="7">
        <v>20</v>
      </c>
      <c r="M12" s="7">
        <v>248</v>
      </c>
      <c r="N12" s="6">
        <v>146.66684452117389</v>
      </c>
      <c r="O12" s="37">
        <f t="shared" si="4"/>
        <v>0.505</v>
      </c>
      <c r="P12" s="43">
        <f t="shared" si="5"/>
        <v>18</v>
      </c>
      <c r="Q12" s="46">
        <v>10</v>
      </c>
      <c r="R12" s="10">
        <v>265</v>
      </c>
      <c r="S12" s="11">
        <v>815.8592679863602</v>
      </c>
      <c r="T12" s="37">
        <f t="shared" si="6"/>
        <v>0.7466666666666667</v>
      </c>
      <c r="U12" s="40">
        <f t="shared" si="7"/>
        <v>29</v>
      </c>
      <c r="V12" s="7">
        <v>5</v>
      </c>
      <c r="W12" s="15">
        <v>37</v>
      </c>
      <c r="X12" s="6">
        <v>0.2113016809173307</v>
      </c>
      <c r="Y12" s="37">
        <f t="shared" si="8"/>
        <v>0.7353333333333335</v>
      </c>
      <c r="Z12" s="40">
        <f t="shared" si="9"/>
        <v>24</v>
      </c>
    </row>
    <row r="13" spans="1:26" ht="14.25" customHeight="1">
      <c r="A13" s="24" t="s">
        <v>32</v>
      </c>
      <c r="B13" s="13" t="s">
        <v>10</v>
      </c>
      <c r="C13" s="59">
        <v>13</v>
      </c>
      <c r="D13" s="63">
        <f t="shared" si="0"/>
        <v>13</v>
      </c>
      <c r="E13" s="55">
        <f t="shared" si="1"/>
        <v>0.34718750000000004</v>
      </c>
      <c r="F13" s="50">
        <v>8</v>
      </c>
      <c r="G13" s="7">
        <v>25</v>
      </c>
      <c r="H13" s="6">
        <v>2.24996824292106</v>
      </c>
      <c r="I13" s="8">
        <v>1.6304117702326524</v>
      </c>
      <c r="J13" s="37">
        <f t="shared" si="2"/>
        <v>0.37875000000000003</v>
      </c>
      <c r="K13" s="51">
        <f t="shared" si="3"/>
        <v>19</v>
      </c>
      <c r="L13" s="7">
        <v>29</v>
      </c>
      <c r="M13" s="7">
        <v>312</v>
      </c>
      <c r="N13" s="6">
        <v>62.36725632038658</v>
      </c>
      <c r="O13" s="37">
        <f t="shared" si="4"/>
        <v>0.5396666666666666</v>
      </c>
      <c r="P13" s="43">
        <f t="shared" si="5"/>
        <v>20</v>
      </c>
      <c r="Q13" s="46">
        <v>10</v>
      </c>
      <c r="R13" s="10">
        <v>222</v>
      </c>
      <c r="S13" s="11">
        <v>112.2257792133081</v>
      </c>
      <c r="T13" s="37">
        <f t="shared" si="6"/>
        <v>0.39033333333333337</v>
      </c>
      <c r="U13" s="40">
        <f t="shared" si="7"/>
        <v>13</v>
      </c>
      <c r="V13" s="7">
        <v>3</v>
      </c>
      <c r="W13" s="15">
        <v>33</v>
      </c>
      <c r="X13" s="6">
        <v>0.20347569273520735</v>
      </c>
      <c r="Y13" s="37">
        <f t="shared" si="8"/>
        <v>0.08</v>
      </c>
      <c r="Z13" s="40">
        <f t="shared" si="9"/>
        <v>4</v>
      </c>
    </row>
    <row r="14" spans="1:26" ht="14.25" customHeight="1">
      <c r="A14" s="25" t="s">
        <v>33</v>
      </c>
      <c r="B14" s="14" t="s">
        <v>11</v>
      </c>
      <c r="C14" s="60">
        <v>25</v>
      </c>
      <c r="D14" s="63">
        <f t="shared" si="0"/>
        <v>25</v>
      </c>
      <c r="E14" s="55">
        <f t="shared" si="1"/>
        <v>0.49745833333333334</v>
      </c>
      <c r="F14" s="50">
        <v>7</v>
      </c>
      <c r="G14" s="7">
        <v>25</v>
      </c>
      <c r="H14" s="6">
        <v>2.217360007516407</v>
      </c>
      <c r="I14" s="8">
        <v>1.6304117702326524</v>
      </c>
      <c r="J14" s="37">
        <f t="shared" si="2"/>
        <v>0.3015</v>
      </c>
      <c r="K14" s="51">
        <f t="shared" si="3"/>
        <v>13</v>
      </c>
      <c r="L14" s="7">
        <v>21</v>
      </c>
      <c r="M14" s="7">
        <v>229</v>
      </c>
      <c r="N14" s="6">
        <v>107.65624993033447</v>
      </c>
      <c r="O14" s="37">
        <f t="shared" si="4"/>
        <v>0.41333333333333333</v>
      </c>
      <c r="P14" s="43">
        <f t="shared" si="5"/>
        <v>12</v>
      </c>
      <c r="Q14" s="46">
        <v>6</v>
      </c>
      <c r="R14" s="10">
        <v>305</v>
      </c>
      <c r="S14" s="11">
        <v>618.2495446930635</v>
      </c>
      <c r="T14" s="37">
        <f t="shared" si="6"/>
        <v>0.45933333333333337</v>
      </c>
      <c r="U14" s="40">
        <f t="shared" si="7"/>
        <v>18</v>
      </c>
      <c r="V14" s="7">
        <v>4</v>
      </c>
      <c r="W14" s="15">
        <v>47</v>
      </c>
      <c r="X14" s="6">
        <v>0.2458664620550422</v>
      </c>
      <c r="Y14" s="37">
        <f t="shared" si="8"/>
        <v>0.8156666666666667</v>
      </c>
      <c r="Z14" s="40">
        <f t="shared" si="9"/>
        <v>27</v>
      </c>
    </row>
    <row r="15" spans="1:26" ht="14.25" customHeight="1">
      <c r="A15" s="25" t="s">
        <v>34</v>
      </c>
      <c r="B15" s="14" t="s">
        <v>12</v>
      </c>
      <c r="C15" s="60">
        <v>11</v>
      </c>
      <c r="D15" s="63">
        <f t="shared" si="0"/>
        <v>11</v>
      </c>
      <c r="E15" s="56">
        <f t="shared" si="1"/>
        <v>0.34512499999999996</v>
      </c>
      <c r="F15" s="50">
        <v>7</v>
      </c>
      <c r="G15" s="7">
        <v>23</v>
      </c>
      <c r="H15" s="6">
        <v>2.184751772111754</v>
      </c>
      <c r="I15" s="8">
        <v>1.6304117702326524</v>
      </c>
      <c r="J15" s="37">
        <f t="shared" si="2"/>
        <v>0.23249999999999998</v>
      </c>
      <c r="K15" s="51">
        <f t="shared" si="3"/>
        <v>6</v>
      </c>
      <c r="L15" s="7">
        <v>18</v>
      </c>
      <c r="M15" s="7">
        <v>285</v>
      </c>
      <c r="N15" s="6">
        <v>117.19609691605875</v>
      </c>
      <c r="O15" s="37">
        <f t="shared" si="4"/>
        <v>0.4706666666666666</v>
      </c>
      <c r="P15" s="43">
        <f t="shared" si="5"/>
        <v>16</v>
      </c>
      <c r="Q15" s="46">
        <v>10</v>
      </c>
      <c r="R15" s="10">
        <v>226</v>
      </c>
      <c r="S15" s="11">
        <v>564.9359458425868</v>
      </c>
      <c r="T15" s="37">
        <f t="shared" si="6"/>
        <v>0.5396666666666666</v>
      </c>
      <c r="U15" s="40">
        <f t="shared" si="7"/>
        <v>21</v>
      </c>
      <c r="V15" s="7">
        <v>3</v>
      </c>
      <c r="W15" s="15">
        <v>35</v>
      </c>
      <c r="X15" s="6">
        <v>0.20347569273520735</v>
      </c>
      <c r="Y15" s="37">
        <f t="shared" si="8"/>
        <v>0.1376666666666667</v>
      </c>
      <c r="Z15" s="40">
        <f t="shared" si="9"/>
        <v>8</v>
      </c>
    </row>
    <row r="16" spans="1:26" ht="14.25" customHeight="1">
      <c r="A16" s="25" t="s">
        <v>35</v>
      </c>
      <c r="B16" s="14" t="s">
        <v>13</v>
      </c>
      <c r="C16" s="60">
        <v>4</v>
      </c>
      <c r="D16" s="63">
        <f t="shared" si="0"/>
        <v>4</v>
      </c>
      <c r="E16" s="55">
        <f t="shared" si="1"/>
        <v>0.28768750000000004</v>
      </c>
      <c r="F16" s="50">
        <v>11</v>
      </c>
      <c r="G16" s="7">
        <v>21</v>
      </c>
      <c r="H16" s="6">
        <v>2.5189861850094477</v>
      </c>
      <c r="I16" s="8">
        <v>1.6304117702326524</v>
      </c>
      <c r="J16" s="37">
        <f t="shared" si="2"/>
        <v>0.47375</v>
      </c>
      <c r="K16" s="51">
        <f t="shared" si="3"/>
        <v>26</v>
      </c>
      <c r="L16" s="7">
        <v>18</v>
      </c>
      <c r="M16" s="7">
        <v>294</v>
      </c>
      <c r="N16" s="6">
        <v>95.01238777359141</v>
      </c>
      <c r="O16" s="37">
        <f t="shared" si="4"/>
        <v>0.4363333333333333</v>
      </c>
      <c r="P16" s="43">
        <f t="shared" si="5"/>
        <v>15</v>
      </c>
      <c r="Q16" s="46">
        <v>6</v>
      </c>
      <c r="R16" s="10">
        <v>223</v>
      </c>
      <c r="S16" s="11">
        <v>115.07406000333987</v>
      </c>
      <c r="T16" s="37">
        <f t="shared" si="6"/>
        <v>0.16066666666666665</v>
      </c>
      <c r="U16" s="40">
        <f t="shared" si="7"/>
        <v>3</v>
      </c>
      <c r="V16" s="9">
        <v>3</v>
      </c>
      <c r="W16" s="15">
        <v>33</v>
      </c>
      <c r="X16" s="6">
        <v>0.20347569273520735</v>
      </c>
      <c r="Y16" s="37">
        <f t="shared" si="8"/>
        <v>0.08</v>
      </c>
      <c r="Z16" s="40">
        <f t="shared" si="9"/>
        <v>4</v>
      </c>
    </row>
    <row r="17" spans="1:26" ht="14.25" customHeight="1">
      <c r="A17" s="25" t="s">
        <v>14</v>
      </c>
      <c r="B17" s="14" t="s">
        <v>14</v>
      </c>
      <c r="C17" s="60">
        <v>22</v>
      </c>
      <c r="D17" s="63">
        <f t="shared" si="0"/>
        <v>22</v>
      </c>
      <c r="E17" s="55">
        <f t="shared" si="1"/>
        <v>0.45285416666666667</v>
      </c>
      <c r="F17" s="50">
        <v>7</v>
      </c>
      <c r="G17" s="7">
        <v>17</v>
      </c>
      <c r="H17" s="6">
        <v>2.0543188304931417</v>
      </c>
      <c r="I17" s="8">
        <v>1.6304117702326524</v>
      </c>
      <c r="J17" s="37">
        <f t="shared" si="2"/>
        <v>0.04275</v>
      </c>
      <c r="K17" s="51">
        <f t="shared" si="3"/>
        <v>1</v>
      </c>
      <c r="L17" s="7">
        <v>18</v>
      </c>
      <c r="M17" s="7">
        <v>361</v>
      </c>
      <c r="N17" s="6">
        <v>51.305222024955214</v>
      </c>
      <c r="O17" s="37">
        <f t="shared" si="4"/>
        <v>0.39033333333333337</v>
      </c>
      <c r="P17" s="43">
        <f t="shared" si="5"/>
        <v>9</v>
      </c>
      <c r="Q17" s="46">
        <v>9</v>
      </c>
      <c r="R17" s="10">
        <v>238</v>
      </c>
      <c r="S17" s="11">
        <v>1080.0450640443896</v>
      </c>
      <c r="T17" s="37">
        <f t="shared" si="6"/>
        <v>0.5626666666666668</v>
      </c>
      <c r="U17" s="40">
        <f t="shared" si="7"/>
        <v>24</v>
      </c>
      <c r="V17" s="9">
        <v>5</v>
      </c>
      <c r="W17" s="15">
        <v>44</v>
      </c>
      <c r="X17" s="6">
        <v>0.21391034364470515</v>
      </c>
      <c r="Y17" s="37">
        <f t="shared" si="8"/>
        <v>0.8156666666666667</v>
      </c>
      <c r="Z17" s="40">
        <f t="shared" si="9"/>
        <v>27</v>
      </c>
    </row>
    <row r="18" spans="1:26" ht="14.25" customHeight="1">
      <c r="A18" s="25" t="s">
        <v>36</v>
      </c>
      <c r="B18" s="14" t="s">
        <v>15</v>
      </c>
      <c r="C18" s="60">
        <v>21</v>
      </c>
      <c r="D18" s="63">
        <f t="shared" si="0"/>
        <v>21</v>
      </c>
      <c r="E18" s="55">
        <f t="shared" si="1"/>
        <v>0.4473125</v>
      </c>
      <c r="F18" s="50">
        <v>10</v>
      </c>
      <c r="G18" s="7">
        <v>19</v>
      </c>
      <c r="H18" s="6">
        <v>2.494530008455958</v>
      </c>
      <c r="I18" s="8">
        <v>1.6304117702326524</v>
      </c>
      <c r="J18" s="37">
        <f t="shared" si="2"/>
        <v>0.42225</v>
      </c>
      <c r="K18" s="51">
        <f t="shared" si="3"/>
        <v>22</v>
      </c>
      <c r="L18" s="7">
        <v>30</v>
      </c>
      <c r="M18" s="7">
        <v>200</v>
      </c>
      <c r="N18" s="6">
        <v>417.86961723299953</v>
      </c>
      <c r="O18" s="37">
        <f t="shared" si="4"/>
        <v>0.6203333333333333</v>
      </c>
      <c r="P18" s="43">
        <f t="shared" si="5"/>
        <v>24</v>
      </c>
      <c r="Q18" s="46">
        <v>6</v>
      </c>
      <c r="R18" s="10">
        <v>290</v>
      </c>
      <c r="S18" s="11">
        <v>1152.963708931324</v>
      </c>
      <c r="T18" s="37">
        <f t="shared" si="6"/>
        <v>0.609</v>
      </c>
      <c r="U18" s="40">
        <f t="shared" si="7"/>
        <v>28</v>
      </c>
      <c r="V18" s="9">
        <v>3</v>
      </c>
      <c r="W18" s="15">
        <v>35</v>
      </c>
      <c r="X18" s="6">
        <v>0.20347569273520735</v>
      </c>
      <c r="Y18" s="37">
        <f t="shared" si="8"/>
        <v>0.1376666666666667</v>
      </c>
      <c r="Z18" s="40">
        <f t="shared" si="9"/>
        <v>8</v>
      </c>
    </row>
    <row r="19" spans="1:26" ht="14.25" customHeight="1">
      <c r="A19" s="25" t="s">
        <v>37</v>
      </c>
      <c r="B19" s="14" t="s">
        <v>16</v>
      </c>
      <c r="C19" s="60">
        <v>2</v>
      </c>
      <c r="D19" s="63">
        <f t="shared" si="0"/>
        <v>2</v>
      </c>
      <c r="E19" s="55">
        <f t="shared" si="1"/>
        <v>0.252375</v>
      </c>
      <c r="F19" s="50">
        <v>11</v>
      </c>
      <c r="G19" s="7">
        <v>20</v>
      </c>
      <c r="H19" s="6">
        <v>2.3314888314326927</v>
      </c>
      <c r="I19" s="8">
        <v>1.6304117702326524</v>
      </c>
      <c r="J19" s="37">
        <f t="shared" si="2"/>
        <v>0.4135</v>
      </c>
      <c r="K19" s="51">
        <f t="shared" si="3"/>
        <v>20</v>
      </c>
      <c r="L19" s="7">
        <v>30</v>
      </c>
      <c r="M19" s="7">
        <v>191</v>
      </c>
      <c r="N19" s="6">
        <v>67.31915034262514</v>
      </c>
      <c r="O19" s="37">
        <f t="shared" si="4"/>
        <v>0.35566666666666674</v>
      </c>
      <c r="P19" s="43">
        <f t="shared" si="5"/>
        <v>8</v>
      </c>
      <c r="Q19" s="46">
        <v>9</v>
      </c>
      <c r="R19" s="10">
        <v>123</v>
      </c>
      <c r="S19" s="11">
        <v>269.1592115477687</v>
      </c>
      <c r="T19" s="37">
        <f t="shared" si="6"/>
        <v>0.10266666666666667</v>
      </c>
      <c r="U19" s="40">
        <f t="shared" si="7"/>
        <v>1</v>
      </c>
      <c r="V19" s="9">
        <v>3</v>
      </c>
      <c r="W19" s="15">
        <v>35</v>
      </c>
      <c r="X19" s="6">
        <v>0.20347569273520735</v>
      </c>
      <c r="Y19" s="37">
        <f t="shared" si="8"/>
        <v>0.1376666666666667</v>
      </c>
      <c r="Z19" s="40">
        <f t="shared" si="9"/>
        <v>8</v>
      </c>
    </row>
    <row r="20" spans="1:26" ht="14.25" customHeight="1">
      <c r="A20" s="25" t="s">
        <v>38</v>
      </c>
      <c r="B20" s="14" t="s">
        <v>17</v>
      </c>
      <c r="C20" s="60">
        <v>7</v>
      </c>
      <c r="D20" s="63">
        <f t="shared" si="0"/>
        <v>7</v>
      </c>
      <c r="E20" s="55">
        <f t="shared" si="1"/>
        <v>0.3119791666666667</v>
      </c>
      <c r="F20" s="50">
        <v>7</v>
      </c>
      <c r="G20" s="7">
        <v>23</v>
      </c>
      <c r="H20" s="6">
        <v>2.1521435367071007</v>
      </c>
      <c r="I20" s="8">
        <v>1.6304117702326524</v>
      </c>
      <c r="J20" s="37">
        <f t="shared" si="2"/>
        <v>0.21525</v>
      </c>
      <c r="K20" s="51">
        <f t="shared" si="3"/>
        <v>4</v>
      </c>
      <c r="L20" s="7">
        <v>23</v>
      </c>
      <c r="M20" s="7">
        <v>216</v>
      </c>
      <c r="N20" s="6">
        <v>47.07110155215374</v>
      </c>
      <c r="O20" s="37">
        <f t="shared" si="4"/>
        <v>0.25233333333333335</v>
      </c>
      <c r="P20" s="43">
        <f t="shared" si="5"/>
        <v>2</v>
      </c>
      <c r="Q20" s="46">
        <v>7</v>
      </c>
      <c r="R20" s="10">
        <v>238</v>
      </c>
      <c r="S20" s="11">
        <v>443.4580551423837</v>
      </c>
      <c r="T20" s="37">
        <f t="shared" si="6"/>
        <v>0.3443333333333334</v>
      </c>
      <c r="U20" s="40">
        <f t="shared" si="7"/>
        <v>9</v>
      </c>
      <c r="V20" s="9">
        <v>4</v>
      </c>
      <c r="W20" s="15">
        <v>29</v>
      </c>
      <c r="X20" s="6">
        <v>0.20738868682626901</v>
      </c>
      <c r="Y20" s="37">
        <f t="shared" si="8"/>
        <v>0.436</v>
      </c>
      <c r="Z20" s="40">
        <f t="shared" si="9"/>
        <v>19</v>
      </c>
    </row>
    <row r="21" spans="1:26" ht="14.25" customHeight="1">
      <c r="A21" s="25" t="s">
        <v>39</v>
      </c>
      <c r="B21" s="14" t="s">
        <v>18</v>
      </c>
      <c r="C21" s="60">
        <v>9</v>
      </c>
      <c r="D21" s="63">
        <f t="shared" si="0"/>
        <v>9</v>
      </c>
      <c r="E21" s="55">
        <f t="shared" si="1"/>
        <v>0.3380208333333333</v>
      </c>
      <c r="F21" s="50">
        <v>11</v>
      </c>
      <c r="G21" s="7">
        <v>22</v>
      </c>
      <c r="H21" s="6">
        <v>2.99995765722808</v>
      </c>
      <c r="I21" s="8">
        <v>1.6304117702326524</v>
      </c>
      <c r="J21" s="37">
        <f t="shared" si="2"/>
        <v>0.5257499999999999</v>
      </c>
      <c r="K21" s="51">
        <f t="shared" si="3"/>
        <v>30</v>
      </c>
      <c r="L21" s="7">
        <v>17</v>
      </c>
      <c r="M21" s="7">
        <v>150</v>
      </c>
      <c r="N21" s="6">
        <v>106.23550699243815</v>
      </c>
      <c r="O21" s="37">
        <f t="shared" si="4"/>
        <v>0.17200000000000001</v>
      </c>
      <c r="P21" s="43">
        <f t="shared" si="5"/>
        <v>1</v>
      </c>
      <c r="Q21" s="46">
        <v>10</v>
      </c>
      <c r="R21" s="10">
        <v>171</v>
      </c>
      <c r="S21" s="11">
        <v>746.1101483131857</v>
      </c>
      <c r="T21" s="37">
        <f t="shared" si="6"/>
        <v>0.5166666666666666</v>
      </c>
      <c r="U21" s="40">
        <f t="shared" si="7"/>
        <v>19</v>
      </c>
      <c r="V21" s="9">
        <v>3</v>
      </c>
      <c r="W21" s="15">
        <v>35</v>
      </c>
      <c r="X21" s="6">
        <v>0.20347569273520735</v>
      </c>
      <c r="Y21" s="37">
        <f t="shared" si="8"/>
        <v>0.1376666666666667</v>
      </c>
      <c r="Z21" s="40">
        <f t="shared" si="9"/>
        <v>8</v>
      </c>
    </row>
    <row r="22" spans="1:26" ht="14.25" customHeight="1">
      <c r="A22" s="25" t="s">
        <v>40</v>
      </c>
      <c r="B22" s="14" t="s">
        <v>19</v>
      </c>
      <c r="C22" s="60">
        <v>20</v>
      </c>
      <c r="D22" s="63">
        <f t="shared" si="0"/>
        <v>20</v>
      </c>
      <c r="E22" s="55">
        <f t="shared" si="1"/>
        <v>0.44704166666666667</v>
      </c>
      <c r="F22" s="50">
        <v>8</v>
      </c>
      <c r="G22" s="7">
        <v>23</v>
      </c>
      <c r="H22" s="6">
        <v>2.209207948665244</v>
      </c>
      <c r="I22" s="8">
        <v>1.6304117702326524</v>
      </c>
      <c r="J22" s="37">
        <f t="shared" si="2"/>
        <v>0.3185</v>
      </c>
      <c r="K22" s="51">
        <f t="shared" si="3"/>
        <v>15</v>
      </c>
      <c r="L22" s="7">
        <v>18</v>
      </c>
      <c r="M22" s="7">
        <v>279</v>
      </c>
      <c r="N22" s="6">
        <v>66.45633514554603</v>
      </c>
      <c r="O22" s="37">
        <f t="shared" si="4"/>
        <v>0.3213333333333333</v>
      </c>
      <c r="P22" s="43">
        <f t="shared" si="5"/>
        <v>6</v>
      </c>
      <c r="Q22" s="46">
        <v>9</v>
      </c>
      <c r="R22" s="10">
        <v>264</v>
      </c>
      <c r="S22" s="11">
        <v>391.4296628969742</v>
      </c>
      <c r="T22" s="37">
        <f t="shared" si="6"/>
        <v>0.37866666666666665</v>
      </c>
      <c r="U22" s="40">
        <f t="shared" si="7"/>
        <v>10</v>
      </c>
      <c r="V22" s="9">
        <v>5</v>
      </c>
      <c r="W22" s="15">
        <v>37</v>
      </c>
      <c r="X22" s="6">
        <v>0.21391034364470515</v>
      </c>
      <c r="Y22" s="37">
        <f t="shared" si="8"/>
        <v>0.7696666666666667</v>
      </c>
      <c r="Z22" s="40">
        <f t="shared" si="9"/>
        <v>25</v>
      </c>
    </row>
    <row r="23" spans="1:26" ht="14.25" customHeight="1">
      <c r="A23" s="25" t="s">
        <v>41</v>
      </c>
      <c r="B23" s="14" t="s">
        <v>20</v>
      </c>
      <c r="C23" s="60">
        <v>18</v>
      </c>
      <c r="D23" s="63">
        <f t="shared" si="0"/>
        <v>18</v>
      </c>
      <c r="E23" s="55">
        <f t="shared" si="1"/>
        <v>0.41833333333333333</v>
      </c>
      <c r="F23" s="50">
        <v>8</v>
      </c>
      <c r="G23" s="7">
        <v>25</v>
      </c>
      <c r="H23" s="6">
        <v>2.3640970668373456</v>
      </c>
      <c r="I23" s="8">
        <v>1.6304117702326524</v>
      </c>
      <c r="J23" s="37">
        <f t="shared" si="2"/>
        <v>0.422</v>
      </c>
      <c r="K23" s="51">
        <f t="shared" si="3"/>
        <v>21</v>
      </c>
      <c r="L23" s="7">
        <v>30</v>
      </c>
      <c r="M23" s="7">
        <v>448</v>
      </c>
      <c r="N23" s="6">
        <v>75.19780090355736</v>
      </c>
      <c r="O23" s="37">
        <f t="shared" si="4"/>
        <v>0.7006666666666667</v>
      </c>
      <c r="P23" s="43">
        <f t="shared" si="5"/>
        <v>25</v>
      </c>
      <c r="Q23" s="46">
        <v>9</v>
      </c>
      <c r="R23" s="10">
        <v>183</v>
      </c>
      <c r="S23" s="11">
        <v>869.1738124770756</v>
      </c>
      <c r="T23" s="37">
        <f t="shared" si="6"/>
        <v>0.413</v>
      </c>
      <c r="U23" s="40">
        <f t="shared" si="7"/>
        <v>14</v>
      </c>
      <c r="V23" s="9">
        <v>3</v>
      </c>
      <c r="W23" s="15">
        <v>35</v>
      </c>
      <c r="X23" s="6">
        <v>0.20347569273520735</v>
      </c>
      <c r="Y23" s="37">
        <f t="shared" si="8"/>
        <v>0.1376666666666667</v>
      </c>
      <c r="Z23" s="40">
        <f t="shared" si="9"/>
        <v>8</v>
      </c>
    </row>
    <row r="24" spans="1:26" ht="14.25" customHeight="1">
      <c r="A24" s="25" t="s">
        <v>42</v>
      </c>
      <c r="B24" s="14" t="s">
        <v>21</v>
      </c>
      <c r="C24" s="60">
        <v>1</v>
      </c>
      <c r="D24" s="63">
        <f t="shared" si="0"/>
        <v>1</v>
      </c>
      <c r="E24" s="55">
        <f t="shared" si="1"/>
        <v>0.2206875</v>
      </c>
      <c r="F24" s="50">
        <v>8</v>
      </c>
      <c r="G24" s="7">
        <v>21</v>
      </c>
      <c r="H24" s="6">
        <v>2.086927065897795</v>
      </c>
      <c r="I24" s="8">
        <v>1.6304117702326524</v>
      </c>
      <c r="J24" s="37">
        <f t="shared" si="2"/>
        <v>0.17174999999999999</v>
      </c>
      <c r="K24" s="51">
        <f t="shared" si="3"/>
        <v>3</v>
      </c>
      <c r="L24" s="7">
        <v>30</v>
      </c>
      <c r="M24" s="7">
        <v>191</v>
      </c>
      <c r="N24" s="6">
        <v>45.555403290981</v>
      </c>
      <c r="O24" s="37">
        <f t="shared" si="4"/>
        <v>0.2753333333333334</v>
      </c>
      <c r="P24" s="43">
        <f t="shared" si="5"/>
        <v>4</v>
      </c>
      <c r="Q24" s="46">
        <v>9</v>
      </c>
      <c r="R24" s="10">
        <v>164</v>
      </c>
      <c r="S24" s="11">
        <v>654.9243426778118</v>
      </c>
      <c r="T24" s="37">
        <f t="shared" si="6"/>
        <v>0.298</v>
      </c>
      <c r="U24" s="40">
        <f t="shared" si="7"/>
        <v>5</v>
      </c>
      <c r="V24" s="9">
        <v>3</v>
      </c>
      <c r="W24" s="15">
        <v>35</v>
      </c>
      <c r="X24" s="6">
        <v>0.20347569273520735</v>
      </c>
      <c r="Y24" s="37">
        <f t="shared" si="8"/>
        <v>0.1376666666666667</v>
      </c>
      <c r="Z24" s="40">
        <f t="shared" si="9"/>
        <v>8</v>
      </c>
    </row>
    <row r="25" spans="1:26" ht="14.25" customHeight="1">
      <c r="A25" s="25" t="s">
        <v>43</v>
      </c>
      <c r="B25" s="14" t="s">
        <v>22</v>
      </c>
      <c r="C25" s="60">
        <v>3</v>
      </c>
      <c r="D25" s="63">
        <f t="shared" si="0"/>
        <v>3</v>
      </c>
      <c r="E25" s="55">
        <f t="shared" si="1"/>
        <v>0.2675</v>
      </c>
      <c r="F25" s="50">
        <v>12</v>
      </c>
      <c r="G25" s="7">
        <v>22</v>
      </c>
      <c r="H25" s="6">
        <v>2.282576478325713</v>
      </c>
      <c r="I25" s="8">
        <v>1.6304117702326524</v>
      </c>
      <c r="J25" s="37">
        <f t="shared" si="2"/>
        <v>0.474</v>
      </c>
      <c r="K25" s="51">
        <f t="shared" si="3"/>
        <v>27</v>
      </c>
      <c r="L25" s="7">
        <v>29</v>
      </c>
      <c r="M25" s="7">
        <v>201</v>
      </c>
      <c r="N25" s="6">
        <v>91.05814420315312</v>
      </c>
      <c r="O25" s="37">
        <f t="shared" si="4"/>
        <v>0.40166666666666667</v>
      </c>
      <c r="P25" s="43">
        <f t="shared" si="5"/>
        <v>11</v>
      </c>
      <c r="Q25" s="46">
        <v>9</v>
      </c>
      <c r="R25" s="10">
        <v>120</v>
      </c>
      <c r="S25" s="11">
        <v>441.2329962690697</v>
      </c>
      <c r="T25" s="37">
        <f t="shared" si="6"/>
        <v>0.16033333333333333</v>
      </c>
      <c r="U25" s="40">
        <f t="shared" si="7"/>
        <v>2</v>
      </c>
      <c r="V25" s="9">
        <v>3</v>
      </c>
      <c r="W25" s="15">
        <v>26</v>
      </c>
      <c r="X25" s="6">
        <v>0.20347569273520735</v>
      </c>
      <c r="Y25" s="37">
        <f t="shared" si="8"/>
        <v>0.034</v>
      </c>
      <c r="Z25" s="40">
        <f t="shared" si="9"/>
        <v>2</v>
      </c>
    </row>
    <row r="26" spans="1:26" ht="14.25" customHeight="1">
      <c r="A26" s="25" t="s">
        <v>44</v>
      </c>
      <c r="B26" s="14" t="s">
        <v>23</v>
      </c>
      <c r="C26" s="60">
        <v>15</v>
      </c>
      <c r="D26" s="63">
        <f t="shared" si="0"/>
        <v>15</v>
      </c>
      <c r="E26" s="55">
        <f t="shared" si="1"/>
        <v>0.38902083333333337</v>
      </c>
      <c r="F26" s="50">
        <v>8</v>
      </c>
      <c r="G26" s="7">
        <v>23</v>
      </c>
      <c r="H26" s="6">
        <v>2.2988805960280394</v>
      </c>
      <c r="I26" s="8">
        <v>1.6304117702326524</v>
      </c>
      <c r="J26" s="37">
        <f t="shared" si="2"/>
        <v>0.36175</v>
      </c>
      <c r="K26" s="51">
        <f t="shared" si="3"/>
        <v>18</v>
      </c>
      <c r="L26" s="7">
        <v>26</v>
      </c>
      <c r="M26" s="7">
        <v>218</v>
      </c>
      <c r="N26" s="6">
        <v>169.3873186280826</v>
      </c>
      <c r="O26" s="37">
        <f t="shared" si="4"/>
        <v>0.5630000000000001</v>
      </c>
      <c r="P26" s="43">
        <f t="shared" si="5"/>
        <v>22</v>
      </c>
      <c r="Q26" s="46">
        <v>9</v>
      </c>
      <c r="R26" s="10">
        <v>260</v>
      </c>
      <c r="S26" s="11">
        <v>852.4222847732406</v>
      </c>
      <c r="T26" s="37">
        <f t="shared" si="6"/>
        <v>0.5626666666666666</v>
      </c>
      <c r="U26" s="40">
        <f t="shared" si="7"/>
        <v>23</v>
      </c>
      <c r="V26" s="9">
        <v>3</v>
      </c>
      <c r="W26" s="15">
        <v>32</v>
      </c>
      <c r="X26" s="6">
        <v>0.20347569273520735</v>
      </c>
      <c r="Y26" s="37">
        <f t="shared" si="8"/>
        <v>0.06866666666666667</v>
      </c>
      <c r="Z26" s="40">
        <f t="shared" si="9"/>
        <v>3</v>
      </c>
    </row>
    <row r="27" spans="1:26" ht="14.25" customHeight="1">
      <c r="A27" s="25" t="s">
        <v>45</v>
      </c>
      <c r="B27" s="14" t="s">
        <v>24</v>
      </c>
      <c r="C27" s="60">
        <v>16</v>
      </c>
      <c r="D27" s="63">
        <f t="shared" si="0"/>
        <v>16</v>
      </c>
      <c r="E27" s="55">
        <f t="shared" si="1"/>
        <v>0.39468749999999997</v>
      </c>
      <c r="F27" s="50">
        <v>8</v>
      </c>
      <c r="G27" s="7">
        <v>22</v>
      </c>
      <c r="H27" s="6">
        <v>1.9564941242791827</v>
      </c>
      <c r="I27" s="8">
        <v>1.6304117702326524</v>
      </c>
      <c r="J27" s="37">
        <f t="shared" si="2"/>
        <v>0.15475</v>
      </c>
      <c r="K27" s="51">
        <f t="shared" si="3"/>
        <v>2</v>
      </c>
      <c r="L27" s="7">
        <v>23</v>
      </c>
      <c r="M27" s="7">
        <v>371</v>
      </c>
      <c r="N27" s="6">
        <v>185.9976524617985</v>
      </c>
      <c r="O27" s="37">
        <f t="shared" si="4"/>
        <v>0.7583333333333333</v>
      </c>
      <c r="P27" s="43">
        <f t="shared" si="5"/>
        <v>27</v>
      </c>
      <c r="Q27" s="46">
        <v>10</v>
      </c>
      <c r="R27" s="10">
        <v>205</v>
      </c>
      <c r="S27" s="11">
        <v>804.2710664188174</v>
      </c>
      <c r="T27" s="37">
        <f t="shared" si="6"/>
        <v>0.5856666666666667</v>
      </c>
      <c r="U27" s="40">
        <f t="shared" si="7"/>
        <v>26</v>
      </c>
      <c r="V27" s="9">
        <v>3</v>
      </c>
      <c r="W27" s="15">
        <v>33</v>
      </c>
      <c r="X27" s="6">
        <v>0.20347569273520735</v>
      </c>
      <c r="Y27" s="37">
        <f t="shared" si="8"/>
        <v>0.08</v>
      </c>
      <c r="Z27" s="40">
        <f t="shared" si="9"/>
        <v>4</v>
      </c>
    </row>
    <row r="28" spans="1:26" ht="14.25" customHeight="1">
      <c r="A28" s="25" t="s">
        <v>46</v>
      </c>
      <c r="B28" s="14" t="s">
        <v>25</v>
      </c>
      <c r="C28" s="60">
        <v>17</v>
      </c>
      <c r="D28" s="63">
        <f t="shared" si="0"/>
        <v>17</v>
      </c>
      <c r="E28" s="55">
        <f t="shared" si="1"/>
        <v>0.4182916666666666</v>
      </c>
      <c r="F28" s="50">
        <v>8</v>
      </c>
      <c r="G28" s="7">
        <v>18</v>
      </c>
      <c r="H28" s="6">
        <v>2.5434423615629376</v>
      </c>
      <c r="I28" s="8">
        <v>1.6304117702326524</v>
      </c>
      <c r="J28" s="37">
        <f t="shared" si="2"/>
        <v>0.3185</v>
      </c>
      <c r="K28" s="51">
        <f t="shared" si="3"/>
        <v>15</v>
      </c>
      <c r="L28" s="7">
        <v>31</v>
      </c>
      <c r="M28" s="7">
        <v>364</v>
      </c>
      <c r="N28" s="6">
        <v>111.4264197370724</v>
      </c>
      <c r="O28" s="37">
        <f t="shared" si="4"/>
        <v>0.781</v>
      </c>
      <c r="P28" s="43">
        <f t="shared" si="5"/>
        <v>28</v>
      </c>
      <c r="Q28" s="46">
        <v>9</v>
      </c>
      <c r="R28" s="10">
        <v>215</v>
      </c>
      <c r="S28" s="11">
        <v>838.4046356076939</v>
      </c>
      <c r="T28" s="37">
        <f t="shared" si="6"/>
        <v>0.43599999999999994</v>
      </c>
      <c r="U28" s="40">
        <f t="shared" si="7"/>
        <v>16</v>
      </c>
      <c r="V28" s="9">
        <v>3</v>
      </c>
      <c r="W28" s="15">
        <v>35</v>
      </c>
      <c r="X28" s="6">
        <v>0.20347569273520735</v>
      </c>
      <c r="Y28" s="37">
        <f t="shared" si="8"/>
        <v>0.1376666666666667</v>
      </c>
      <c r="Z28" s="40">
        <f t="shared" si="9"/>
        <v>8</v>
      </c>
    </row>
    <row r="29" spans="1:26" ht="14.25" customHeight="1">
      <c r="A29" s="25" t="s">
        <v>47</v>
      </c>
      <c r="B29" s="14" t="s">
        <v>26</v>
      </c>
      <c r="C29" s="60">
        <v>14</v>
      </c>
      <c r="D29" s="63">
        <f t="shared" si="0"/>
        <v>14</v>
      </c>
      <c r="E29" s="55">
        <f t="shared" si="1"/>
        <v>0.3479375</v>
      </c>
      <c r="F29" s="50">
        <v>8</v>
      </c>
      <c r="G29" s="7">
        <v>25</v>
      </c>
      <c r="H29" s="6">
        <v>2.005406477386162</v>
      </c>
      <c r="I29" s="8">
        <v>1.6304117702326524</v>
      </c>
      <c r="J29" s="37">
        <f t="shared" si="2"/>
        <v>0.26675</v>
      </c>
      <c r="K29" s="51">
        <f t="shared" si="3"/>
        <v>10</v>
      </c>
      <c r="L29" s="7">
        <v>20</v>
      </c>
      <c r="M29" s="7">
        <v>279</v>
      </c>
      <c r="N29" s="6">
        <v>297.91319646025363</v>
      </c>
      <c r="O29" s="37">
        <f t="shared" si="4"/>
        <v>0.6086666666666667</v>
      </c>
      <c r="P29" s="43">
        <f t="shared" si="5"/>
        <v>23</v>
      </c>
      <c r="Q29" s="46">
        <v>9</v>
      </c>
      <c r="R29" s="10">
        <v>202</v>
      </c>
      <c r="S29" s="11">
        <v>772.7380731028605</v>
      </c>
      <c r="T29" s="37">
        <f t="shared" si="6"/>
        <v>0.3786666666666667</v>
      </c>
      <c r="U29" s="40">
        <f t="shared" si="7"/>
        <v>12</v>
      </c>
      <c r="V29" s="9">
        <v>3</v>
      </c>
      <c r="W29" s="15">
        <v>35</v>
      </c>
      <c r="X29" s="6">
        <v>0.20347569273520735</v>
      </c>
      <c r="Y29" s="37">
        <f t="shared" si="8"/>
        <v>0.1376666666666667</v>
      </c>
      <c r="Z29" s="40">
        <f t="shared" si="9"/>
        <v>8</v>
      </c>
    </row>
    <row r="30" spans="1:26" ht="14.25" customHeight="1">
      <c r="A30" s="25" t="s">
        <v>48</v>
      </c>
      <c r="B30" s="14" t="s">
        <v>27</v>
      </c>
      <c r="C30" s="60">
        <v>28</v>
      </c>
      <c r="D30" s="63">
        <f t="shared" si="0"/>
        <v>28</v>
      </c>
      <c r="E30" s="55">
        <f t="shared" si="1"/>
        <v>0.5959791666666667</v>
      </c>
      <c r="F30" s="50">
        <v>7</v>
      </c>
      <c r="G30" s="7">
        <v>25</v>
      </c>
      <c r="H30" s="6">
        <v>2.1521435367071007</v>
      </c>
      <c r="I30" s="8">
        <v>1.6304117702326524</v>
      </c>
      <c r="J30" s="37">
        <f t="shared" si="2"/>
        <v>0.25825</v>
      </c>
      <c r="K30" s="51">
        <f t="shared" si="3"/>
        <v>8</v>
      </c>
      <c r="L30" s="7">
        <v>26</v>
      </c>
      <c r="M30" s="7">
        <v>280</v>
      </c>
      <c r="N30" s="6">
        <v>178.0021012023958</v>
      </c>
      <c r="O30" s="37">
        <f t="shared" si="4"/>
        <v>0.7010000000000001</v>
      </c>
      <c r="P30" s="43">
        <f t="shared" si="5"/>
        <v>26</v>
      </c>
      <c r="Q30" s="46">
        <v>6</v>
      </c>
      <c r="R30" s="10">
        <v>279</v>
      </c>
      <c r="S30" s="11">
        <v>1012.1689642094699</v>
      </c>
      <c r="T30" s="37">
        <f t="shared" si="6"/>
        <v>0.5630000000000001</v>
      </c>
      <c r="U30" s="40">
        <f t="shared" si="7"/>
        <v>25</v>
      </c>
      <c r="V30" s="9">
        <v>4</v>
      </c>
      <c r="W30" s="15">
        <v>60</v>
      </c>
      <c r="X30" s="6">
        <v>0.39912539728829133</v>
      </c>
      <c r="Y30" s="37">
        <f t="shared" si="8"/>
        <v>0.8616666666666667</v>
      </c>
      <c r="Z30" s="40">
        <f t="shared" si="9"/>
        <v>30</v>
      </c>
    </row>
    <row r="31" spans="1:26" ht="14.25" customHeight="1">
      <c r="A31" s="25" t="s">
        <v>49</v>
      </c>
      <c r="B31" s="14" t="s">
        <v>28</v>
      </c>
      <c r="C31" s="60">
        <v>8</v>
      </c>
      <c r="D31" s="63">
        <f t="shared" si="0"/>
        <v>8</v>
      </c>
      <c r="E31" s="55">
        <f t="shared" si="1"/>
        <v>0.32716666666666666</v>
      </c>
      <c r="F31" s="50">
        <v>7</v>
      </c>
      <c r="G31" s="7">
        <v>27</v>
      </c>
      <c r="H31" s="6">
        <v>1.9891023596838358</v>
      </c>
      <c r="I31" s="8">
        <v>1.6304117702326524</v>
      </c>
      <c r="J31" s="37">
        <f t="shared" si="2"/>
        <v>0.241</v>
      </c>
      <c r="K31" s="51">
        <f t="shared" si="3"/>
        <v>7</v>
      </c>
      <c r="L31" s="7">
        <v>22</v>
      </c>
      <c r="M31" s="7">
        <v>247</v>
      </c>
      <c r="N31" s="6">
        <v>130.64672062952644</v>
      </c>
      <c r="O31" s="37">
        <f t="shared" si="4"/>
        <v>0.49366666666666664</v>
      </c>
      <c r="P31" s="43">
        <f t="shared" si="5"/>
        <v>17</v>
      </c>
      <c r="Q31" s="46">
        <v>9</v>
      </c>
      <c r="R31" s="10">
        <v>146</v>
      </c>
      <c r="S31" s="11">
        <v>696.7971946214107</v>
      </c>
      <c r="T31" s="37">
        <f t="shared" si="6"/>
        <v>0.29833333333333334</v>
      </c>
      <c r="U31" s="40">
        <f t="shared" si="7"/>
        <v>6</v>
      </c>
      <c r="V31" s="9">
        <v>3</v>
      </c>
      <c r="W31" s="15">
        <v>38</v>
      </c>
      <c r="X31" s="6">
        <v>0.19825836728045845</v>
      </c>
      <c r="Y31" s="37">
        <f t="shared" si="8"/>
        <v>0.27566666666666667</v>
      </c>
      <c r="Z31" s="40">
        <f t="shared" si="9"/>
        <v>16</v>
      </c>
    </row>
    <row r="32" spans="1:26" ht="14.25" customHeight="1">
      <c r="A32" s="26" t="s">
        <v>50</v>
      </c>
      <c r="B32" s="27" t="s">
        <v>29</v>
      </c>
      <c r="C32" s="61">
        <v>24</v>
      </c>
      <c r="D32" s="64">
        <f t="shared" si="0"/>
        <v>24</v>
      </c>
      <c r="E32" s="57">
        <f t="shared" si="1"/>
        <v>0.49447916666666664</v>
      </c>
      <c r="F32" s="52">
        <v>8</v>
      </c>
      <c r="G32" s="28">
        <v>33</v>
      </c>
      <c r="H32" s="29">
        <v>2.380401184539672</v>
      </c>
      <c r="I32" s="30">
        <v>1.6304117702326524</v>
      </c>
      <c r="J32" s="38">
        <f t="shared" si="2"/>
        <v>0.50825</v>
      </c>
      <c r="K32" s="53">
        <f t="shared" si="3"/>
        <v>29</v>
      </c>
      <c r="L32" s="28">
        <v>21</v>
      </c>
      <c r="M32" s="28">
        <v>217</v>
      </c>
      <c r="N32" s="29">
        <v>136.05708712610107</v>
      </c>
      <c r="O32" s="38">
        <f t="shared" si="4"/>
        <v>0.4246666666666667</v>
      </c>
      <c r="P32" s="44">
        <f t="shared" si="5"/>
        <v>13</v>
      </c>
      <c r="Q32" s="47">
        <v>9</v>
      </c>
      <c r="R32" s="31">
        <v>360</v>
      </c>
      <c r="S32" s="32">
        <v>457.9651888908523</v>
      </c>
      <c r="T32" s="38">
        <f t="shared" si="6"/>
        <v>0.5166666666666666</v>
      </c>
      <c r="U32" s="41">
        <f t="shared" si="7"/>
        <v>19</v>
      </c>
      <c r="V32" s="33">
        <v>4</v>
      </c>
      <c r="W32" s="34">
        <v>35</v>
      </c>
      <c r="X32" s="29">
        <v>0.2099973495536435</v>
      </c>
      <c r="Y32" s="38">
        <f t="shared" si="8"/>
        <v>0.5283333333333333</v>
      </c>
      <c r="Z32" s="41">
        <f t="shared" si="9"/>
        <v>20</v>
      </c>
    </row>
    <row r="35" ht="11.25">
      <c r="A35" s="13"/>
    </row>
    <row r="36" ht="11.25">
      <c r="A36" s="13"/>
    </row>
    <row r="37" ht="11.25">
      <c r="A37" s="13"/>
    </row>
    <row r="38" ht="11.25">
      <c r="A38" s="13"/>
    </row>
    <row r="39" ht="11.25">
      <c r="A39" s="13"/>
    </row>
    <row r="40" ht="11.25">
      <c r="A40" s="13"/>
    </row>
    <row r="41" ht="11.25">
      <c r="A41" s="13"/>
    </row>
    <row r="42" ht="11.25">
      <c r="A42" s="13"/>
    </row>
    <row r="43" ht="11.25">
      <c r="A43" s="13"/>
    </row>
    <row r="44" ht="11.25">
      <c r="A44" s="13"/>
    </row>
    <row r="45" ht="11.25">
      <c r="A45" s="13"/>
    </row>
    <row r="46" ht="11.25">
      <c r="A46" s="14"/>
    </row>
    <row r="47" ht="11.25">
      <c r="A47" s="14"/>
    </row>
    <row r="48" ht="11.25">
      <c r="A48" s="14"/>
    </row>
    <row r="49" ht="11.25">
      <c r="A49" s="14"/>
    </row>
    <row r="50" ht="11.25">
      <c r="A50" s="14"/>
    </row>
    <row r="51" ht="11.25">
      <c r="A51" s="14"/>
    </row>
    <row r="52" ht="11.25">
      <c r="A52" s="14"/>
    </row>
    <row r="53" ht="11.25">
      <c r="A53" s="14"/>
    </row>
    <row r="54" ht="11.25">
      <c r="A54" s="14"/>
    </row>
    <row r="55" ht="11.25">
      <c r="A55" s="14"/>
    </row>
    <row r="56" ht="11.25">
      <c r="A56" s="14"/>
    </row>
    <row r="57" ht="11.25">
      <c r="A57" s="14"/>
    </row>
    <row r="58" ht="11.25">
      <c r="A58" s="14"/>
    </row>
    <row r="59" ht="11.25">
      <c r="A59" s="14"/>
    </row>
    <row r="60" ht="11.25">
      <c r="A60" s="14"/>
    </row>
    <row r="61" ht="11.25">
      <c r="A61" s="14"/>
    </row>
    <row r="62" ht="11.25">
      <c r="A62" s="14"/>
    </row>
    <row r="63" ht="11.25">
      <c r="A63" s="14"/>
    </row>
    <row r="64" ht="11.25">
      <c r="A64" s="14"/>
    </row>
  </sheetData>
  <sheetProtection/>
  <autoFilter ref="A2:Z2">
    <sortState ref="A3:Z64">
      <sortCondition sortBy="value" ref="A3:A64"/>
    </sortState>
  </autoFilter>
  <mergeCells count="6">
    <mergeCell ref="F1:K1"/>
    <mergeCell ref="L1:P1"/>
    <mergeCell ref="V1:Z1"/>
    <mergeCell ref="Q1:U1"/>
    <mergeCell ref="A1:B1"/>
    <mergeCell ref="C1:E1"/>
  </mergeCells>
  <printOptions gridLines="1"/>
  <pageMargins left="0.3" right="0.23" top="0.42" bottom="0.21" header="0.26" footer="0.1"/>
  <pageSetup fitToHeight="2" fitToWidth="0" horizontalDpi="300" verticalDpi="300" orientation="landscape" scale="83" r:id="rId1"/>
  <colBreaks count="1" manualBreakCount="1">
    <brk id="16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wb190587</dc:creator>
  <cp:keywords/>
  <dc:description/>
  <cp:lastModifiedBy>wb249358</cp:lastModifiedBy>
  <cp:lastPrinted>2008-10-30T21:30:07Z</cp:lastPrinted>
  <dcterms:created xsi:type="dcterms:W3CDTF">2006-07-06T21:58:39Z</dcterms:created>
  <dcterms:modified xsi:type="dcterms:W3CDTF">2012-06-19T20:13:05Z</dcterms:modified>
  <cp:category/>
  <cp:version/>
  <cp:contentType/>
  <cp:contentStatus/>
</cp:coreProperties>
</file>